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er4\Документы\УБПиМО\Бюджет\2019\Проект закона на 2019-2021\Документы и материалы\16. Расчеты распределения МБТ\1. Дотации\3. Сбалансированность\"/>
    </mc:Choice>
  </mc:AlternateContent>
  <bookViews>
    <workbookView xWindow="10470" yWindow="690" windowWidth="17310" windowHeight="11640" tabRatio="773" firstSheet="1" activeTab="2"/>
  </bookViews>
  <sheets>
    <sheet name="2019-2020 гг для расчета" sheetId="4" state="hidden" r:id="rId1"/>
    <sheet name="Заголовок" sheetId="6" r:id="rId2"/>
    <sheet name="Расчет" sheetId="5" r:id="rId3"/>
  </sheets>
  <definedNames>
    <definedName name="_xlnm._FilterDatabase" localSheetId="0" hidden="1">'2019-2020 гг для расчета'!$A$8:$C$51</definedName>
    <definedName name="_xlnm.Print_Titles" localSheetId="0">'2019-2020 гг для расчета'!$A:$B,'2019-2020 гг для расчета'!$3:$7</definedName>
    <definedName name="_xlnm.Print_Area" localSheetId="0">'2019-2020 гг для расчета'!$A$1:$G$50</definedName>
    <definedName name="_xlnm.Print_Area" localSheetId="2">Расчет!$A$1:$F$51</definedName>
  </definedNames>
  <calcPr calcId="152511"/>
</workbook>
</file>

<file path=xl/calcChain.xml><?xml version="1.0" encoding="utf-8"?>
<calcChain xmlns="http://schemas.openxmlformats.org/spreadsheetml/2006/main">
  <c r="A21" i="5" l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D27" i="4" l="1"/>
  <c r="D45" i="4"/>
  <c r="E50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8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6" i="4"/>
  <c r="D47" i="4"/>
  <c r="D48" i="4"/>
  <c r="D49" i="4"/>
  <c r="C50" i="4"/>
  <c r="D50" i="4" l="1"/>
  <c r="A21" i="4" l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</calcChain>
</file>

<file path=xl/sharedStrings.xml><?xml version="1.0" encoding="utf-8"?>
<sst xmlns="http://schemas.openxmlformats.org/spreadsheetml/2006/main" count="127" uniqueCount="83">
  <si>
    <t>№ п/п</t>
  </si>
  <si>
    <t>Наименование городов и районов</t>
  </si>
  <si>
    <t>г. Бугуруслан</t>
  </si>
  <si>
    <t>г. Бузулук</t>
  </si>
  <si>
    <t>г. Медногорск</t>
  </si>
  <si>
    <t>г. Новотроицк</t>
  </si>
  <si>
    <t>г. Оренбург</t>
  </si>
  <si>
    <t>г. Орск</t>
  </si>
  <si>
    <t>Адамовский район</t>
  </si>
  <si>
    <t>Акбулакский район</t>
  </si>
  <si>
    <t>Александровский район</t>
  </si>
  <si>
    <t xml:space="preserve">Асекеевский район </t>
  </si>
  <si>
    <t xml:space="preserve">Беляевский район </t>
  </si>
  <si>
    <t>Бугурусланский район</t>
  </si>
  <si>
    <t>Бузулукский район</t>
  </si>
  <si>
    <t>Грачевский район</t>
  </si>
  <si>
    <t>Домбаровский район</t>
  </si>
  <si>
    <t>Илекский район</t>
  </si>
  <si>
    <t>Кваркенский район</t>
  </si>
  <si>
    <t>Красногвардейский район</t>
  </si>
  <si>
    <t>Курманаевский район</t>
  </si>
  <si>
    <t>Матвеевский район</t>
  </si>
  <si>
    <t>Новоорский район</t>
  </si>
  <si>
    <t>Новосергиевский район</t>
  </si>
  <si>
    <t>Октябрьский район</t>
  </si>
  <si>
    <t>Оренбургский район</t>
  </si>
  <si>
    <t>Первомайский район</t>
  </si>
  <si>
    <t>Переволоцкий район</t>
  </si>
  <si>
    <t>Пономаревский район</t>
  </si>
  <si>
    <t>Сакмарский район</t>
  </si>
  <si>
    <t>Саракташский район</t>
  </si>
  <si>
    <t>Светлинский район</t>
  </si>
  <si>
    <t>Северный район</t>
  </si>
  <si>
    <t>Ташлинский район</t>
  </si>
  <si>
    <t>Тоцкий район</t>
  </si>
  <si>
    <t>Тюльганский район</t>
  </si>
  <si>
    <t>Шарлыкский район</t>
  </si>
  <si>
    <t>Абдулинский городской округ</t>
  </si>
  <si>
    <t>Кувандыкский городской округ</t>
  </si>
  <si>
    <t>Сорочинский городской округ</t>
  </si>
  <si>
    <t>Соль-Илецкий городской округ</t>
  </si>
  <si>
    <t>ЗАТО Комаровский</t>
  </si>
  <si>
    <t>Ясненский городской округ</t>
  </si>
  <si>
    <t>_______________</t>
  </si>
  <si>
    <t>Гайский городской округ</t>
  </si>
  <si>
    <t xml:space="preserve">Всего численность постоянного населения на 01.01.2018      </t>
  </si>
  <si>
    <t xml:space="preserve">ИСХОДНЫЕ ДАННЫЕ ДЛЯ ПРОЕКТА ОБЛАСТНОГО БЮДЖЕТА НА 2019-2021 г.г. </t>
  </si>
  <si>
    <t>Распределение на 2019 год</t>
  </si>
  <si>
    <t>Итого:</t>
  </si>
  <si>
    <t>Численность населения на 01.01.2018 год, человек</t>
  </si>
  <si>
    <t>Осуществление функций административного центра Оренбургской области</t>
  </si>
  <si>
    <t>Итого</t>
  </si>
  <si>
    <t>Нераспределенный объем</t>
  </si>
  <si>
    <t>(тыс. рублей)</t>
  </si>
  <si>
    <t>Финансирование социально значимых ме-роприятий</t>
  </si>
  <si>
    <t>Код БК</t>
  </si>
  <si>
    <t xml:space="preserve">Главный распорядитель средств областного бюджета </t>
  </si>
  <si>
    <t>Министерство финансов Оренбургской области</t>
  </si>
  <si>
    <t>Раздел</t>
  </si>
  <si>
    <t>Межбюджетные трансферты общего характера бюджетам субъектов Российской Федерации и муниципальных образований</t>
  </si>
  <si>
    <t>Подраздел</t>
  </si>
  <si>
    <t xml:space="preserve">Государственная программа </t>
  </si>
  <si>
    <t>Государственная программа «Управление государственными финансами и государственным долгом Оренбургской области»</t>
  </si>
  <si>
    <t>22 0 00 00000</t>
  </si>
  <si>
    <t xml:space="preserve">Подпрограмма </t>
  </si>
  <si>
    <t>Подпрограмма «Повышение финансовой самостоятельности местных бюджетов»</t>
  </si>
  <si>
    <t>22 2 00 00000</t>
  </si>
  <si>
    <t xml:space="preserve">Основное мероприятие </t>
  </si>
  <si>
    <t>Наименование межбюджетного трансферта</t>
  </si>
  <si>
    <t>Вид расходов</t>
  </si>
  <si>
    <t>Дотации</t>
  </si>
  <si>
    <t>Документ, утверждающий методику распределения межбюджетного трансферта</t>
  </si>
  <si>
    <t>Единица измерения</t>
  </si>
  <si>
    <t>тыс. рублей</t>
  </si>
  <si>
    <t>Основное мероприятие «Поддерджка мер по обеспечению сбалансированности местных бюджетов»</t>
  </si>
  <si>
    <t>22 2 02 00000</t>
  </si>
  <si>
    <t>22 2 01 80060</t>
  </si>
  <si>
    <t xml:space="preserve">Приложение № 13 «Порядок предоставления дотаций на поддержку мер по обеспечению сбалансированности бюджетов муниципальных образований на 2019 год» к проекту закона
</t>
  </si>
  <si>
    <t>02</t>
  </si>
  <si>
    <t xml:space="preserve">Дотация бюджетам городских округов и муниципальных районов на поддержку мер по обеспечению сбалансированности бюджетов 
</t>
  </si>
  <si>
    <t>Иные дотации</t>
  </si>
  <si>
    <t>Расчет распределения дотации на поддержку мер по обеспечению сбалансированности бюджетов муниципальных образований на 2019 год                                                          (Приложение № 14 к проекту закона)</t>
  </si>
  <si>
    <t xml:space="preserve">Расчет распределения дотации                                                                                                                              на поддержку мер по обеспечению сбалансированности бюджетов муниципальных образований  на 2019 год   (Приложение № 14 к проекту закона)
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</si>
</sst>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2" fillId="0" borderId="0"/>
    <xf numFmtId="0" fontId="8" fillId="0" borderId="0"/>
    <xf numFmtId="0" fontId="9" fillId="0" borderId="0"/>
    <xf numFmtId="0" fontId="8" fillId="0" borderId="0"/>
    <xf numFmtId="0" fontId="7" fillId="0" borderId="2" applyNumberFormat="0">
      <alignment horizontal="right" vertical="top"/>
    </xf>
    <xf numFmtId="0" fontId="6" fillId="0" borderId="0"/>
    <xf numFmtId="0" fontId="7" fillId="0" borderId="0"/>
    <xf numFmtId="0" fontId="1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4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/>
    <xf numFmtId="0" fontId="4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164" fontId="11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164" fontId="3" fillId="0" borderId="0" xfId="0" applyNumberFormat="1" applyFont="1" applyFill="1"/>
    <xf numFmtId="164" fontId="5" fillId="0" borderId="0" xfId="0" applyNumberFormat="1" applyFont="1" applyFill="1"/>
    <xf numFmtId="164" fontId="3" fillId="0" borderId="1" xfId="0" applyNumberFormat="1" applyFont="1" applyFill="1" applyBorder="1"/>
    <xf numFmtId="164" fontId="5" fillId="0" borderId="1" xfId="0" applyNumberFormat="1" applyFont="1" applyFill="1" applyBorder="1"/>
    <xf numFmtId="165" fontId="3" fillId="0" borderId="1" xfId="0" applyNumberFormat="1" applyFont="1" applyFill="1" applyBorder="1"/>
    <xf numFmtId="164" fontId="3" fillId="2" borderId="1" xfId="0" applyNumberFormat="1" applyFont="1" applyFill="1" applyBorder="1"/>
    <xf numFmtId="164" fontId="3" fillId="3" borderId="1" xfId="0" applyNumberFormat="1" applyFont="1" applyFill="1" applyBorder="1"/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64" fontId="11" fillId="0" borderId="1" xfId="0" applyNumberFormat="1" applyFont="1" applyFill="1" applyBorder="1"/>
    <xf numFmtId="1" fontId="11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1" fillId="0" borderId="0" xfId="0" applyFont="1" applyFill="1"/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>
      <alignment wrapText="1"/>
    </xf>
    <xf numFmtId="164" fontId="11" fillId="0" borderId="0" xfId="0" applyNumberFormat="1" applyFont="1" applyFill="1"/>
    <xf numFmtId="0" fontId="11" fillId="0" borderId="0" xfId="0" applyFont="1" applyFill="1" applyAlignment="1">
      <alignment wrapText="1"/>
    </xf>
    <xf numFmtId="164" fontId="14" fillId="0" borderId="0" xfId="0" applyNumberFormat="1" applyFont="1" applyFill="1"/>
    <xf numFmtId="0" fontId="14" fillId="0" borderId="0" xfId="0" applyFont="1" applyFill="1"/>
    <xf numFmtId="0" fontId="11" fillId="0" borderId="6" xfId="0" applyFont="1" applyFill="1" applyBorder="1"/>
    <xf numFmtId="0" fontId="11" fillId="0" borderId="0" xfId="0" applyFont="1" applyFill="1" applyBorder="1"/>
    <xf numFmtId="164" fontId="11" fillId="3" borderId="1" xfId="0" applyNumberFormat="1" applyFont="1" applyFill="1" applyBorder="1"/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1" fillId="0" borderId="0" xfId="0" applyFont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Fill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2">
    <cellStyle name="Данные (только для чтения)" xfId="6"/>
    <cellStyle name="Обычный" xfId="0" builtinId="0"/>
    <cellStyle name="Обычный 2" xfId="1"/>
    <cellStyle name="Обычный 2 2" xfId="4"/>
    <cellStyle name="Обычный 3" xfId="5"/>
    <cellStyle name="Обычный 3 2" xfId="11"/>
    <cellStyle name="Обычный 4" xfId="7"/>
    <cellStyle name="Обычный 5" xfId="3"/>
    <cellStyle name="Обычный 5 2" xfId="10"/>
    <cellStyle name="Обычный 6" xfId="2"/>
    <cellStyle name="Обычный 7" xfId="8"/>
    <cellStyle name="Обычный 8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3"/>
  <sheetViews>
    <sheetView view="pageBreakPreview" zoomScale="77" zoomScaleNormal="85" zoomScaleSheetLayoutView="77" workbookViewId="0">
      <pane xSplit="2" ySplit="7" topLeftCell="C11" activePane="bottomRight" state="frozen"/>
      <selection pane="topRight" activeCell="C1" sqref="C1"/>
      <selection pane="bottomLeft" activeCell="A8" sqref="A8"/>
      <selection pane="bottomRight" sqref="A1:XFD1048576"/>
    </sheetView>
  </sheetViews>
  <sheetFormatPr defaultColWidth="9.140625" defaultRowHeight="15.75" x14ac:dyDescent="0.25"/>
  <cols>
    <col min="1" max="1" width="5.7109375" style="3" customWidth="1"/>
    <col min="2" max="2" width="32.5703125" style="3" customWidth="1"/>
    <col min="3" max="3" width="25" style="2" customWidth="1"/>
    <col min="4" max="4" width="16.28515625" style="2" customWidth="1"/>
    <col min="5" max="5" width="19.85546875" style="2" customWidth="1"/>
    <col min="6" max="6" width="23.28515625" style="2" customWidth="1"/>
    <col min="7" max="16384" width="9.140625" style="2"/>
  </cols>
  <sheetData>
    <row r="1" spans="1:72" ht="22.5" customHeight="1" x14ac:dyDescent="0.25">
      <c r="A1" s="44" t="s">
        <v>46</v>
      </c>
      <c r="B1" s="44"/>
      <c r="C1" s="44"/>
      <c r="D1" s="44"/>
      <c r="E1" s="44"/>
      <c r="F1" s="44"/>
    </row>
    <row r="2" spans="1:72" x14ac:dyDescent="0.25">
      <c r="A2" s="6"/>
      <c r="B2" s="1"/>
      <c r="C2" s="6"/>
    </row>
    <row r="3" spans="1:72" x14ac:dyDescent="0.25">
      <c r="A3" s="45" t="s">
        <v>0</v>
      </c>
      <c r="B3" s="45" t="s">
        <v>1</v>
      </c>
      <c r="C3" s="46" t="s">
        <v>45</v>
      </c>
      <c r="D3" s="42" t="s">
        <v>47</v>
      </c>
      <c r="E3" s="43"/>
      <c r="F3" s="43"/>
    </row>
    <row r="4" spans="1:72" s="4" customFormat="1" x14ac:dyDescent="0.2">
      <c r="A4" s="45"/>
      <c r="B4" s="45"/>
      <c r="C4" s="47"/>
      <c r="D4" s="42"/>
      <c r="E4" s="43"/>
      <c r="F4" s="43"/>
    </row>
    <row r="5" spans="1:72" s="4" customFormat="1" ht="15.75" customHeight="1" x14ac:dyDescent="0.2">
      <c r="A5" s="45"/>
      <c r="B5" s="45"/>
      <c r="C5" s="47"/>
      <c r="D5" s="42"/>
      <c r="E5" s="43"/>
      <c r="F5" s="43"/>
    </row>
    <row r="6" spans="1:72" s="4" customFormat="1" ht="15.75" customHeight="1" x14ac:dyDescent="0.2">
      <c r="A6" s="45"/>
      <c r="B6" s="45"/>
      <c r="C6" s="47"/>
      <c r="D6" s="42"/>
      <c r="E6" s="43"/>
      <c r="F6" s="43"/>
    </row>
    <row r="7" spans="1:72" s="4" customFormat="1" x14ac:dyDescent="0.2">
      <c r="A7" s="45"/>
      <c r="B7" s="45"/>
      <c r="C7" s="48"/>
      <c r="D7" s="42"/>
      <c r="E7" s="43"/>
      <c r="F7" s="43"/>
    </row>
    <row r="8" spans="1:72" ht="18.75" x14ac:dyDescent="0.3">
      <c r="A8" s="8">
        <v>1</v>
      </c>
      <c r="B8" s="12" t="s">
        <v>37</v>
      </c>
      <c r="C8" s="10">
        <v>26163</v>
      </c>
      <c r="D8" s="17">
        <f>ROUND((C8/$C$50)*$D$53,1)</f>
        <v>2645.8</v>
      </c>
      <c r="E8" s="19">
        <f>ROUND((C8/$C$50)*$D$53,3)</f>
        <v>2645.7739999999999</v>
      </c>
      <c r="F8" s="17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</row>
    <row r="9" spans="1:72" ht="18.75" x14ac:dyDescent="0.3">
      <c r="A9" s="8">
        <v>2</v>
      </c>
      <c r="B9" s="12" t="s">
        <v>2</v>
      </c>
      <c r="C9" s="13">
        <v>49654</v>
      </c>
      <c r="D9" s="17">
        <f t="shared" ref="D9:D49" si="0">ROUND((C9/$C$50)*$D$53,1)</f>
        <v>5021.3</v>
      </c>
      <c r="E9" s="19">
        <f t="shared" ref="E9:E49" si="1">ROUND((C9/$C$50)*$D$53,3)</f>
        <v>5021.3379999999997</v>
      </c>
      <c r="F9" s="17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</row>
    <row r="10" spans="1:72" ht="18.75" x14ac:dyDescent="0.3">
      <c r="A10" s="8">
        <v>3</v>
      </c>
      <c r="B10" s="12" t="s">
        <v>3</v>
      </c>
      <c r="C10" s="10">
        <v>86187</v>
      </c>
      <c r="D10" s="17">
        <f t="shared" si="0"/>
        <v>8715.7999999999993</v>
      </c>
      <c r="E10" s="19">
        <f t="shared" si="1"/>
        <v>8715.7939999999999</v>
      </c>
      <c r="F10" s="17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</row>
    <row r="11" spans="1:72" ht="18.75" x14ac:dyDescent="0.3">
      <c r="A11" s="8">
        <v>4</v>
      </c>
      <c r="B11" s="12" t="s">
        <v>44</v>
      </c>
      <c r="C11" s="13">
        <v>44111</v>
      </c>
      <c r="D11" s="17">
        <f t="shared" si="0"/>
        <v>4460.8</v>
      </c>
      <c r="E11" s="19">
        <f t="shared" si="1"/>
        <v>4460.7929999999997</v>
      </c>
      <c r="F11" s="17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</row>
    <row r="12" spans="1:72" ht="18.75" x14ac:dyDescent="0.3">
      <c r="A12" s="8">
        <v>5</v>
      </c>
      <c r="B12" s="12" t="s">
        <v>38</v>
      </c>
      <c r="C12" s="10">
        <v>40705</v>
      </c>
      <c r="D12" s="17">
        <f t="shared" si="0"/>
        <v>4116.3999999999996</v>
      </c>
      <c r="E12" s="19">
        <f t="shared" si="1"/>
        <v>4116.3559999999998</v>
      </c>
      <c r="F12" s="17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</row>
    <row r="13" spans="1:72" ht="18.75" x14ac:dyDescent="0.3">
      <c r="A13" s="8">
        <v>6</v>
      </c>
      <c r="B13" s="12" t="s">
        <v>4</v>
      </c>
      <c r="C13" s="10">
        <v>26750</v>
      </c>
      <c r="D13" s="17">
        <f t="shared" si="0"/>
        <v>2705.1</v>
      </c>
      <c r="E13" s="19">
        <f t="shared" si="1"/>
        <v>2705.1350000000002</v>
      </c>
      <c r="F13" s="17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</row>
    <row r="14" spans="1:72" ht="18.75" x14ac:dyDescent="0.3">
      <c r="A14" s="8">
        <v>7</v>
      </c>
      <c r="B14" s="12" t="s">
        <v>5</v>
      </c>
      <c r="C14" s="10">
        <v>93258</v>
      </c>
      <c r="D14" s="17">
        <f t="shared" si="0"/>
        <v>9430.9</v>
      </c>
      <c r="E14" s="19">
        <f t="shared" si="1"/>
        <v>9430.86</v>
      </c>
      <c r="F14" s="17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</row>
    <row r="15" spans="1:72" ht="18.75" x14ac:dyDescent="0.3">
      <c r="A15" s="9">
        <v>8</v>
      </c>
      <c r="B15" s="14" t="s">
        <v>6</v>
      </c>
      <c r="C15" s="10">
        <v>579840</v>
      </c>
      <c r="D15" s="17">
        <f t="shared" si="0"/>
        <v>58637.2</v>
      </c>
      <c r="E15" s="19">
        <f t="shared" si="1"/>
        <v>58637.218999999997</v>
      </c>
      <c r="F15" s="17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</row>
    <row r="16" spans="1:72" ht="18.75" x14ac:dyDescent="0.3">
      <c r="A16" s="8">
        <v>9</v>
      </c>
      <c r="B16" s="12" t="s">
        <v>7</v>
      </c>
      <c r="C16" s="13">
        <v>233235</v>
      </c>
      <c r="D16" s="17">
        <f t="shared" si="0"/>
        <v>23586.3</v>
      </c>
      <c r="E16" s="19">
        <f t="shared" si="1"/>
        <v>23586.251</v>
      </c>
      <c r="F16" s="17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</row>
    <row r="17" spans="1:72" ht="18.75" x14ac:dyDescent="0.3">
      <c r="A17" s="8">
        <v>10</v>
      </c>
      <c r="B17" s="12" t="s">
        <v>40</v>
      </c>
      <c r="C17" s="13">
        <v>51290</v>
      </c>
      <c r="D17" s="17">
        <f t="shared" si="0"/>
        <v>5186.8</v>
      </c>
      <c r="E17" s="19">
        <f t="shared" si="1"/>
        <v>5186.7809999999999</v>
      </c>
      <c r="F17" s="17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</row>
    <row r="18" spans="1:72" ht="18.75" x14ac:dyDescent="0.3">
      <c r="A18" s="8">
        <v>11</v>
      </c>
      <c r="B18" s="14" t="s">
        <v>39</v>
      </c>
      <c r="C18" s="13">
        <v>40268</v>
      </c>
      <c r="D18" s="17">
        <f t="shared" si="0"/>
        <v>4072.2</v>
      </c>
      <c r="E18" s="19">
        <f t="shared" si="1"/>
        <v>4072.1640000000002</v>
      </c>
      <c r="F18" s="17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</row>
    <row r="19" spans="1:72" ht="18.75" x14ac:dyDescent="0.3">
      <c r="A19" s="8">
        <v>12</v>
      </c>
      <c r="B19" s="12" t="s">
        <v>42</v>
      </c>
      <c r="C19" s="13">
        <v>19356</v>
      </c>
      <c r="D19" s="17">
        <f t="shared" si="0"/>
        <v>1957.4</v>
      </c>
      <c r="E19" s="19">
        <f t="shared" si="1"/>
        <v>1957.405</v>
      </c>
      <c r="F19" s="17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</row>
    <row r="20" spans="1:72" ht="18.75" x14ac:dyDescent="0.3">
      <c r="A20" s="8">
        <v>13</v>
      </c>
      <c r="B20" s="12" t="s">
        <v>41</v>
      </c>
      <c r="C20" s="10">
        <v>7156</v>
      </c>
      <c r="D20" s="17">
        <f t="shared" si="0"/>
        <v>723.7</v>
      </c>
      <c r="E20" s="19">
        <f t="shared" si="1"/>
        <v>723.66200000000003</v>
      </c>
      <c r="F20" s="17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</row>
    <row r="21" spans="1:72" ht="18.75" x14ac:dyDescent="0.3">
      <c r="A21" s="8">
        <f t="shared" ref="A21:A49" si="2">A20+1</f>
        <v>14</v>
      </c>
      <c r="B21" s="12" t="s">
        <v>8</v>
      </c>
      <c r="C21" s="13">
        <v>23088</v>
      </c>
      <c r="D21" s="17">
        <f t="shared" si="0"/>
        <v>2334.8000000000002</v>
      </c>
      <c r="E21" s="19">
        <f t="shared" si="1"/>
        <v>2334.81</v>
      </c>
      <c r="F21" s="17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</row>
    <row r="22" spans="1:72" ht="18.75" x14ac:dyDescent="0.3">
      <c r="A22" s="8">
        <f t="shared" si="2"/>
        <v>15</v>
      </c>
      <c r="B22" s="12" t="s">
        <v>9</v>
      </c>
      <c r="C22" s="13">
        <v>24790</v>
      </c>
      <c r="D22" s="17">
        <f t="shared" si="0"/>
        <v>2506.9</v>
      </c>
      <c r="E22" s="19">
        <f t="shared" si="1"/>
        <v>2506.9270000000001</v>
      </c>
      <c r="F22" s="17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</row>
    <row r="23" spans="1:72" ht="18.75" x14ac:dyDescent="0.3">
      <c r="A23" s="8">
        <f t="shared" si="2"/>
        <v>16</v>
      </c>
      <c r="B23" s="12" t="s">
        <v>10</v>
      </c>
      <c r="C23" s="13">
        <v>14028</v>
      </c>
      <c r="D23" s="17">
        <f t="shared" si="0"/>
        <v>1418.6</v>
      </c>
      <c r="E23" s="19">
        <f t="shared" si="1"/>
        <v>1418.6030000000001</v>
      </c>
      <c r="F23" s="17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</row>
    <row r="24" spans="1:72" ht="18.75" x14ac:dyDescent="0.3">
      <c r="A24" s="8">
        <f t="shared" si="2"/>
        <v>17</v>
      </c>
      <c r="B24" s="12" t="s">
        <v>11</v>
      </c>
      <c r="C24" s="10">
        <v>17886</v>
      </c>
      <c r="D24" s="17">
        <f t="shared" si="0"/>
        <v>1808.7</v>
      </c>
      <c r="E24" s="19">
        <f t="shared" si="1"/>
        <v>1808.749</v>
      </c>
      <c r="F24" s="17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</row>
    <row r="25" spans="1:72" ht="18.75" x14ac:dyDescent="0.3">
      <c r="A25" s="8">
        <f t="shared" si="2"/>
        <v>18</v>
      </c>
      <c r="B25" s="14" t="s">
        <v>12</v>
      </c>
      <c r="C25" s="10">
        <v>15706</v>
      </c>
      <c r="D25" s="17">
        <f t="shared" si="0"/>
        <v>1588.3</v>
      </c>
      <c r="E25" s="19">
        <f t="shared" si="1"/>
        <v>1588.2940000000001</v>
      </c>
      <c r="F25" s="17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</row>
    <row r="26" spans="1:72" ht="18.75" x14ac:dyDescent="0.3">
      <c r="A26" s="8">
        <f t="shared" si="2"/>
        <v>19</v>
      </c>
      <c r="B26" s="12" t="s">
        <v>13</v>
      </c>
      <c r="C26" s="10">
        <v>17706</v>
      </c>
      <c r="D26" s="17">
        <f t="shared" si="0"/>
        <v>1790.5</v>
      </c>
      <c r="E26" s="19">
        <f t="shared" si="1"/>
        <v>1790.547</v>
      </c>
      <c r="F26" s="21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</row>
    <row r="27" spans="1:72" ht="18.75" x14ac:dyDescent="0.3">
      <c r="A27" s="8">
        <f t="shared" si="2"/>
        <v>20</v>
      </c>
      <c r="B27" s="12" t="s">
        <v>14</v>
      </c>
      <c r="C27" s="10">
        <v>30135</v>
      </c>
      <c r="D27" s="20">
        <f>ROUND((C27/$C$50)*$D$53,1)+0.1</f>
        <v>3047.5</v>
      </c>
      <c r="E27" s="19">
        <f t="shared" si="1"/>
        <v>3047.4490000000001</v>
      </c>
      <c r="F27" s="20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</row>
    <row r="28" spans="1:72" ht="18.75" x14ac:dyDescent="0.3">
      <c r="A28" s="8">
        <f t="shared" si="2"/>
        <v>21</v>
      </c>
      <c r="B28" s="12" t="s">
        <v>15</v>
      </c>
      <c r="C28" s="13">
        <v>11624</v>
      </c>
      <c r="D28" s="17">
        <f t="shared" si="0"/>
        <v>1175.5</v>
      </c>
      <c r="E28" s="19">
        <f t="shared" si="1"/>
        <v>1175.4949999999999</v>
      </c>
      <c r="F28" s="17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</row>
    <row r="29" spans="1:72" ht="18.75" x14ac:dyDescent="0.3">
      <c r="A29" s="8">
        <f t="shared" si="2"/>
        <v>22</v>
      </c>
      <c r="B29" s="12" t="s">
        <v>16</v>
      </c>
      <c r="C29" s="10">
        <v>14599</v>
      </c>
      <c r="D29" s="17">
        <f t="shared" si="0"/>
        <v>1476.3</v>
      </c>
      <c r="E29" s="19">
        <f t="shared" si="1"/>
        <v>1476.347</v>
      </c>
      <c r="F29" s="17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</row>
    <row r="30" spans="1:72" ht="18.75" x14ac:dyDescent="0.3">
      <c r="A30" s="8">
        <f t="shared" si="2"/>
        <v>23</v>
      </c>
      <c r="B30" s="14" t="s">
        <v>17</v>
      </c>
      <c r="C30" s="13">
        <v>23889</v>
      </c>
      <c r="D30" s="17">
        <f t="shared" si="0"/>
        <v>2415.8000000000002</v>
      </c>
      <c r="E30" s="19">
        <f t="shared" si="1"/>
        <v>2415.8119999999999</v>
      </c>
      <c r="F30" s="17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</row>
    <row r="31" spans="1:72" ht="18.75" x14ac:dyDescent="0.3">
      <c r="A31" s="8">
        <f t="shared" si="2"/>
        <v>24</v>
      </c>
      <c r="B31" s="12" t="s">
        <v>18</v>
      </c>
      <c r="C31" s="10">
        <v>15638</v>
      </c>
      <c r="D31" s="17">
        <f t="shared" si="0"/>
        <v>1581.4</v>
      </c>
      <c r="E31" s="19">
        <f t="shared" si="1"/>
        <v>1581.4169999999999</v>
      </c>
      <c r="F31" s="17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</row>
    <row r="32" spans="1:72" ht="18.75" x14ac:dyDescent="0.3">
      <c r="A32" s="8">
        <f t="shared" si="2"/>
        <v>25</v>
      </c>
      <c r="B32" s="12" t="s">
        <v>19</v>
      </c>
      <c r="C32" s="10">
        <v>19088</v>
      </c>
      <c r="D32" s="17">
        <f t="shared" si="0"/>
        <v>1930.3</v>
      </c>
      <c r="E32" s="19">
        <f t="shared" si="1"/>
        <v>1930.3040000000001</v>
      </c>
      <c r="F32" s="17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</row>
    <row r="33" spans="1:72" ht="18.75" x14ac:dyDescent="0.3">
      <c r="A33" s="8">
        <f t="shared" si="2"/>
        <v>26</v>
      </c>
      <c r="B33" s="12" t="s">
        <v>20</v>
      </c>
      <c r="C33" s="10">
        <v>15777</v>
      </c>
      <c r="D33" s="17">
        <f t="shared" si="0"/>
        <v>1595.5</v>
      </c>
      <c r="E33" s="19">
        <f t="shared" si="1"/>
        <v>1595.4739999999999</v>
      </c>
      <c r="F33" s="17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</row>
    <row r="34" spans="1:72" ht="18.75" x14ac:dyDescent="0.3">
      <c r="A34" s="8">
        <f t="shared" si="2"/>
        <v>27</v>
      </c>
      <c r="B34" s="12" t="s">
        <v>21</v>
      </c>
      <c r="C34" s="10">
        <v>10865</v>
      </c>
      <c r="D34" s="17">
        <f t="shared" si="0"/>
        <v>1098.7</v>
      </c>
      <c r="E34" s="19">
        <f t="shared" si="1"/>
        <v>1098.74</v>
      </c>
      <c r="F34" s="17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</row>
    <row r="35" spans="1:72" ht="18.75" x14ac:dyDescent="0.3">
      <c r="A35" s="8">
        <f t="shared" si="2"/>
        <v>28</v>
      </c>
      <c r="B35" s="12" t="s">
        <v>22</v>
      </c>
      <c r="C35" s="13">
        <v>27146</v>
      </c>
      <c r="D35" s="17">
        <f t="shared" si="0"/>
        <v>2745.2</v>
      </c>
      <c r="E35" s="19">
        <f t="shared" si="1"/>
        <v>2745.181</v>
      </c>
      <c r="F35" s="17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</row>
    <row r="36" spans="1:72" ht="18.75" x14ac:dyDescent="0.3">
      <c r="A36" s="8">
        <f t="shared" si="2"/>
        <v>29</v>
      </c>
      <c r="B36" s="12" t="s">
        <v>23</v>
      </c>
      <c r="C36" s="13">
        <v>34533</v>
      </c>
      <c r="D36" s="17">
        <f t="shared" si="0"/>
        <v>3492.2</v>
      </c>
      <c r="E36" s="19">
        <f t="shared" si="1"/>
        <v>3492.203</v>
      </c>
      <c r="F36" s="17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</row>
    <row r="37" spans="1:72" ht="18.75" x14ac:dyDescent="0.3">
      <c r="A37" s="8">
        <f t="shared" si="2"/>
        <v>30</v>
      </c>
      <c r="B37" s="12" t="s">
        <v>24</v>
      </c>
      <c r="C37" s="13">
        <v>18762</v>
      </c>
      <c r="D37" s="17">
        <f t="shared" si="0"/>
        <v>1897.3</v>
      </c>
      <c r="E37" s="19">
        <f t="shared" si="1"/>
        <v>1897.336</v>
      </c>
      <c r="F37" s="17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</row>
    <row r="38" spans="1:72" ht="18.75" x14ac:dyDescent="0.3">
      <c r="A38" s="8">
        <f t="shared" si="2"/>
        <v>31</v>
      </c>
      <c r="B38" s="12" t="s">
        <v>25</v>
      </c>
      <c r="C38" s="10">
        <v>98730</v>
      </c>
      <c r="D38" s="17">
        <f t="shared" si="0"/>
        <v>9984.2000000000007</v>
      </c>
      <c r="E38" s="19">
        <f t="shared" si="1"/>
        <v>9984.2240000000002</v>
      </c>
      <c r="F38" s="17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</row>
    <row r="39" spans="1:72" ht="18.75" x14ac:dyDescent="0.3">
      <c r="A39" s="8">
        <f t="shared" si="2"/>
        <v>32</v>
      </c>
      <c r="B39" s="12" t="s">
        <v>26</v>
      </c>
      <c r="C39" s="10">
        <v>23997</v>
      </c>
      <c r="D39" s="17">
        <f t="shared" si="0"/>
        <v>2426.6999999999998</v>
      </c>
      <c r="E39" s="19">
        <f t="shared" si="1"/>
        <v>2426.7339999999999</v>
      </c>
      <c r="F39" s="17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</row>
    <row r="40" spans="1:72" ht="18.75" x14ac:dyDescent="0.3">
      <c r="A40" s="8">
        <f t="shared" si="2"/>
        <v>33</v>
      </c>
      <c r="B40" s="12" t="s">
        <v>27</v>
      </c>
      <c r="C40" s="10">
        <v>26316</v>
      </c>
      <c r="D40" s="17">
        <f t="shared" si="0"/>
        <v>2661.2</v>
      </c>
      <c r="E40" s="19">
        <f t="shared" si="1"/>
        <v>2661.2460000000001</v>
      </c>
      <c r="F40" s="17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</row>
    <row r="41" spans="1:72" ht="18.75" x14ac:dyDescent="0.3">
      <c r="A41" s="8">
        <f t="shared" si="2"/>
        <v>34</v>
      </c>
      <c r="B41" s="12" t="s">
        <v>28</v>
      </c>
      <c r="C41" s="10">
        <v>13825</v>
      </c>
      <c r="D41" s="17">
        <f t="shared" si="0"/>
        <v>1398.1</v>
      </c>
      <c r="E41" s="19">
        <f t="shared" si="1"/>
        <v>1398.075</v>
      </c>
      <c r="F41" s="17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</row>
    <row r="42" spans="1:72" ht="18.75" x14ac:dyDescent="0.3">
      <c r="A42" s="8">
        <f t="shared" si="2"/>
        <v>35</v>
      </c>
      <c r="B42" s="12" t="s">
        <v>29</v>
      </c>
      <c r="C42" s="13">
        <v>28430</v>
      </c>
      <c r="D42" s="17">
        <f t="shared" si="0"/>
        <v>2875</v>
      </c>
      <c r="E42" s="19">
        <f t="shared" si="1"/>
        <v>2875.0279999999998</v>
      </c>
      <c r="F42" s="17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</row>
    <row r="43" spans="1:72" ht="18.75" x14ac:dyDescent="0.3">
      <c r="A43" s="8">
        <f t="shared" si="2"/>
        <v>36</v>
      </c>
      <c r="B43" s="14" t="s">
        <v>30</v>
      </c>
      <c r="C43" s="10">
        <v>39106</v>
      </c>
      <c r="D43" s="17">
        <f t="shared" si="0"/>
        <v>3954.7</v>
      </c>
      <c r="E43" s="19">
        <f t="shared" si="1"/>
        <v>3954.6550000000002</v>
      </c>
      <c r="F43" s="17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</row>
    <row r="44" spans="1:72" ht="18.75" x14ac:dyDescent="0.3">
      <c r="A44" s="8">
        <f t="shared" si="2"/>
        <v>37</v>
      </c>
      <c r="B44" s="12" t="s">
        <v>31</v>
      </c>
      <c r="C44" s="13">
        <v>12006</v>
      </c>
      <c r="D44" s="17">
        <f t="shared" si="0"/>
        <v>1214.0999999999999</v>
      </c>
      <c r="E44" s="19">
        <f t="shared" si="1"/>
        <v>1214.125</v>
      </c>
      <c r="F44" s="17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</row>
    <row r="45" spans="1:72" ht="18.75" x14ac:dyDescent="0.3">
      <c r="A45" s="8">
        <f t="shared" si="2"/>
        <v>38</v>
      </c>
      <c r="B45" s="12" t="s">
        <v>32</v>
      </c>
      <c r="C45" s="13">
        <v>12470</v>
      </c>
      <c r="D45" s="20">
        <f>ROUND((C45/$C$50)*$D$53,1)+0.1</f>
        <v>1261.0999999999999</v>
      </c>
      <c r="E45" s="19">
        <f t="shared" si="1"/>
        <v>1261.048</v>
      </c>
      <c r="F45" s="20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</row>
    <row r="46" spans="1:72" ht="18.75" x14ac:dyDescent="0.3">
      <c r="A46" s="8">
        <f t="shared" si="2"/>
        <v>39</v>
      </c>
      <c r="B46" s="12" t="s">
        <v>33</v>
      </c>
      <c r="C46" s="13">
        <v>23835</v>
      </c>
      <c r="D46" s="17">
        <f t="shared" si="0"/>
        <v>2410.4</v>
      </c>
      <c r="E46" s="19">
        <f t="shared" si="1"/>
        <v>2410.3510000000001</v>
      </c>
      <c r="F46" s="17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</row>
    <row r="47" spans="1:72" ht="18.75" x14ac:dyDescent="0.3">
      <c r="A47" s="8">
        <f t="shared" si="2"/>
        <v>40</v>
      </c>
      <c r="B47" s="12" t="s">
        <v>34</v>
      </c>
      <c r="C47" s="13">
        <v>31591</v>
      </c>
      <c r="D47" s="17">
        <f t="shared" si="0"/>
        <v>3194.7</v>
      </c>
      <c r="E47" s="19">
        <f t="shared" si="1"/>
        <v>3194.6889999999999</v>
      </c>
      <c r="F47" s="17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</row>
    <row r="48" spans="1:72" ht="18.75" x14ac:dyDescent="0.3">
      <c r="A48" s="8">
        <f t="shared" si="2"/>
        <v>41</v>
      </c>
      <c r="B48" s="12" t="s">
        <v>35</v>
      </c>
      <c r="C48" s="13">
        <v>17828</v>
      </c>
      <c r="D48" s="17">
        <f t="shared" si="0"/>
        <v>1802.9</v>
      </c>
      <c r="E48" s="19">
        <f t="shared" si="1"/>
        <v>1802.884</v>
      </c>
      <c r="F48" s="17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</row>
    <row r="49" spans="1:72" ht="18.75" x14ac:dyDescent="0.3">
      <c r="A49" s="8">
        <f t="shared" si="2"/>
        <v>42</v>
      </c>
      <c r="B49" s="12" t="s">
        <v>36</v>
      </c>
      <c r="C49" s="13">
        <v>16353</v>
      </c>
      <c r="D49" s="17">
        <f t="shared" si="0"/>
        <v>1653.7</v>
      </c>
      <c r="E49" s="19">
        <f t="shared" si="1"/>
        <v>1653.722</v>
      </c>
      <c r="F49" s="17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</row>
    <row r="50" spans="1:72" s="5" customFormat="1" x14ac:dyDescent="0.25">
      <c r="A50" s="7"/>
      <c r="B50" s="7"/>
      <c r="C50" s="11">
        <f>SUM(C8:C49)</f>
        <v>1977720</v>
      </c>
      <c r="D50" s="11">
        <f>SUM(D8:D49)</f>
        <v>200000.00000000003</v>
      </c>
      <c r="E50" s="11">
        <f>SUM(E8:E49)</f>
        <v>200000.00100000002</v>
      </c>
      <c r="F50" s="18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</row>
    <row r="51" spans="1:72" x14ac:dyDescent="0.25">
      <c r="C51" s="2" t="s">
        <v>43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</row>
    <row r="53" spans="1:72" x14ac:dyDescent="0.25">
      <c r="D53" s="15">
        <v>200000</v>
      </c>
    </row>
  </sheetData>
  <mergeCells count="7">
    <mergeCell ref="D3:D7"/>
    <mergeCell ref="E3:E7"/>
    <mergeCell ref="F3:F7"/>
    <mergeCell ref="A1:F1"/>
    <mergeCell ref="A3:A7"/>
    <mergeCell ref="B3:B7"/>
    <mergeCell ref="C3:C7"/>
  </mergeCells>
  <pageMargins left="0.39370078740157483" right="0" top="0.74803149606299213" bottom="0.59055118110236227" header="0.31496062992125984" footer="0.31496062992125984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workbookViewId="0">
      <selection activeCell="A4" sqref="A4:C4"/>
    </sheetView>
  </sheetViews>
  <sheetFormatPr defaultRowHeight="18.75" x14ac:dyDescent="0.3"/>
  <cols>
    <col min="1" max="1" width="61.5703125" style="38" customWidth="1"/>
    <col min="2" max="2" width="74" style="38" customWidth="1"/>
    <col min="3" max="3" width="28.28515625" style="38" customWidth="1"/>
    <col min="4" max="16384" width="9.140625" style="38"/>
  </cols>
  <sheetData>
    <row r="3" spans="1:3" x14ac:dyDescent="0.3">
      <c r="A3" s="49"/>
      <c r="B3" s="49"/>
      <c r="C3" s="49"/>
    </row>
    <row r="4" spans="1:3" ht="48" customHeight="1" x14ac:dyDescent="0.3">
      <c r="A4" s="50" t="s">
        <v>81</v>
      </c>
      <c r="B4" s="50"/>
      <c r="C4" s="50"/>
    </row>
    <row r="6" spans="1:3" x14ac:dyDescent="0.3">
      <c r="C6" s="39" t="s">
        <v>55</v>
      </c>
    </row>
    <row r="7" spans="1:3" ht="37.5" x14ac:dyDescent="0.3">
      <c r="A7" s="38" t="s">
        <v>56</v>
      </c>
      <c r="B7" s="38" t="s">
        <v>57</v>
      </c>
      <c r="C7" s="39">
        <v>815</v>
      </c>
    </row>
    <row r="8" spans="1:3" ht="56.25" x14ac:dyDescent="0.3">
      <c r="A8" s="41" t="s">
        <v>58</v>
      </c>
      <c r="B8" s="38" t="s">
        <v>59</v>
      </c>
      <c r="C8" s="39">
        <v>14</v>
      </c>
    </row>
    <row r="9" spans="1:3" x14ac:dyDescent="0.3">
      <c r="A9" s="41" t="s">
        <v>60</v>
      </c>
      <c r="B9" s="38" t="s">
        <v>80</v>
      </c>
      <c r="C9" s="40" t="s">
        <v>78</v>
      </c>
    </row>
    <row r="10" spans="1:3" ht="56.25" x14ac:dyDescent="0.3">
      <c r="A10" s="41" t="s">
        <v>61</v>
      </c>
      <c r="B10" s="38" t="s">
        <v>62</v>
      </c>
      <c r="C10" s="39" t="s">
        <v>63</v>
      </c>
    </row>
    <row r="11" spans="1:3" ht="37.5" x14ac:dyDescent="0.3">
      <c r="A11" s="41" t="s">
        <v>64</v>
      </c>
      <c r="B11" s="38" t="s">
        <v>65</v>
      </c>
      <c r="C11" s="39" t="s">
        <v>66</v>
      </c>
    </row>
    <row r="12" spans="1:3" ht="37.5" x14ac:dyDescent="0.3">
      <c r="A12" s="41" t="s">
        <v>67</v>
      </c>
      <c r="B12" s="38" t="s">
        <v>74</v>
      </c>
      <c r="C12" s="39" t="s">
        <v>75</v>
      </c>
    </row>
    <row r="13" spans="1:3" ht="58.5" customHeight="1" x14ac:dyDescent="0.3">
      <c r="A13" s="41" t="s">
        <v>68</v>
      </c>
      <c r="B13" s="41" t="s">
        <v>79</v>
      </c>
      <c r="C13" s="39" t="s">
        <v>76</v>
      </c>
    </row>
    <row r="14" spans="1:3" x14ac:dyDescent="0.3">
      <c r="A14" s="41" t="s">
        <v>69</v>
      </c>
      <c r="B14" s="38" t="s">
        <v>70</v>
      </c>
      <c r="C14" s="39">
        <v>510</v>
      </c>
    </row>
    <row r="15" spans="1:3" ht="78" customHeight="1" x14ac:dyDescent="0.3">
      <c r="A15" s="41" t="s">
        <v>71</v>
      </c>
      <c r="B15" s="41" t="s">
        <v>77</v>
      </c>
      <c r="C15" s="39"/>
    </row>
    <row r="16" spans="1:3" x14ac:dyDescent="0.3">
      <c r="A16" s="41" t="s">
        <v>72</v>
      </c>
      <c r="C16" s="39" t="s">
        <v>73</v>
      </c>
    </row>
  </sheetData>
  <mergeCells count="2"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54"/>
  <sheetViews>
    <sheetView tabSelected="1" view="pageBreakPreview" zoomScale="80" zoomScaleNormal="100" zoomScaleSheetLayoutView="80" workbookViewId="0">
      <selection activeCell="K7" sqref="K7"/>
    </sheetView>
  </sheetViews>
  <sheetFormatPr defaultColWidth="9.140625" defaultRowHeight="18.75" x14ac:dyDescent="0.3"/>
  <cols>
    <col min="1" max="1" width="5.7109375" style="32" customWidth="1"/>
    <col min="2" max="2" width="42.28515625" style="32" customWidth="1"/>
    <col min="3" max="3" width="17" style="28" customWidth="1"/>
    <col min="4" max="4" width="18.5703125" style="28" customWidth="1"/>
    <col min="5" max="5" width="20" style="28" customWidth="1"/>
    <col min="6" max="6" width="16.140625" style="28" customWidth="1"/>
    <col min="7" max="16384" width="9.140625" style="28"/>
  </cols>
  <sheetData>
    <row r="1" spans="1:69" ht="115.5" customHeight="1" x14ac:dyDescent="0.3">
      <c r="A1" s="51" t="s">
        <v>82</v>
      </c>
      <c r="B1" s="51"/>
      <c r="C1" s="51"/>
      <c r="D1" s="51"/>
      <c r="E1" s="51"/>
      <c r="F1" s="51"/>
    </row>
    <row r="2" spans="1:69" x14ac:dyDescent="0.3">
      <c r="A2" s="29"/>
      <c r="B2" s="30"/>
      <c r="C2" s="29"/>
      <c r="F2" s="28" t="s">
        <v>53</v>
      </c>
    </row>
    <row r="3" spans="1:69" s="2" customFormat="1" ht="15.75" customHeight="1" x14ac:dyDescent="0.25">
      <c r="A3" s="52" t="s">
        <v>0</v>
      </c>
      <c r="B3" s="53" t="s">
        <v>1</v>
      </c>
      <c r="C3" s="54" t="s">
        <v>49</v>
      </c>
      <c r="D3" s="53" t="s">
        <v>54</v>
      </c>
      <c r="E3" s="57" t="s">
        <v>50</v>
      </c>
      <c r="F3" s="57" t="s">
        <v>51</v>
      </c>
    </row>
    <row r="4" spans="1:69" s="4" customFormat="1" ht="15.75" x14ac:dyDescent="0.2">
      <c r="A4" s="52"/>
      <c r="B4" s="53"/>
      <c r="C4" s="55"/>
      <c r="D4" s="53"/>
      <c r="E4" s="58"/>
      <c r="F4" s="58"/>
    </row>
    <row r="5" spans="1:69" s="4" customFormat="1" ht="15.75" x14ac:dyDescent="0.2">
      <c r="A5" s="52"/>
      <c r="B5" s="53"/>
      <c r="C5" s="55"/>
      <c r="D5" s="53"/>
      <c r="E5" s="58"/>
      <c r="F5" s="58"/>
    </row>
    <row r="6" spans="1:69" s="4" customFormat="1" ht="15.75" x14ac:dyDescent="0.2">
      <c r="A6" s="52"/>
      <c r="B6" s="53"/>
      <c r="C6" s="55"/>
      <c r="D6" s="53"/>
      <c r="E6" s="58"/>
      <c r="F6" s="58"/>
    </row>
    <row r="7" spans="1:69" s="4" customFormat="1" ht="76.5" customHeight="1" x14ac:dyDescent="0.2">
      <c r="A7" s="52"/>
      <c r="B7" s="53"/>
      <c r="C7" s="56"/>
      <c r="D7" s="53"/>
      <c r="E7" s="59"/>
      <c r="F7" s="59"/>
    </row>
    <row r="8" spans="1:69" x14ac:dyDescent="0.3">
      <c r="A8" s="22">
        <v>1</v>
      </c>
      <c r="B8" s="23" t="s">
        <v>37</v>
      </c>
      <c r="C8" s="13">
        <v>26163</v>
      </c>
      <c r="D8" s="24">
        <v>2645.8</v>
      </c>
      <c r="E8" s="24"/>
      <c r="F8" s="24">
        <v>2645.8</v>
      </c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</row>
    <row r="9" spans="1:69" x14ac:dyDescent="0.3">
      <c r="A9" s="22">
        <v>2</v>
      </c>
      <c r="B9" s="23" t="s">
        <v>2</v>
      </c>
      <c r="C9" s="13">
        <v>49654</v>
      </c>
      <c r="D9" s="24">
        <v>5021.3</v>
      </c>
      <c r="E9" s="24"/>
      <c r="F9" s="24">
        <v>5021.3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</row>
    <row r="10" spans="1:69" x14ac:dyDescent="0.3">
      <c r="A10" s="22">
        <v>3</v>
      </c>
      <c r="B10" s="23" t="s">
        <v>3</v>
      </c>
      <c r="C10" s="13">
        <v>86187</v>
      </c>
      <c r="D10" s="24">
        <v>8715.7999999999993</v>
      </c>
      <c r="E10" s="24"/>
      <c r="F10" s="24">
        <v>8715.7999999999993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</row>
    <row r="11" spans="1:69" x14ac:dyDescent="0.3">
      <c r="A11" s="22">
        <v>4</v>
      </c>
      <c r="B11" s="23" t="s">
        <v>44</v>
      </c>
      <c r="C11" s="13">
        <v>44111</v>
      </c>
      <c r="D11" s="24">
        <v>4460.8</v>
      </c>
      <c r="E11" s="24"/>
      <c r="F11" s="24">
        <v>4460.8</v>
      </c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</row>
    <row r="12" spans="1:69" x14ac:dyDescent="0.3">
      <c r="A12" s="22">
        <v>5</v>
      </c>
      <c r="B12" s="23" t="s">
        <v>38</v>
      </c>
      <c r="C12" s="13">
        <v>40705</v>
      </c>
      <c r="D12" s="24">
        <v>4116.3999999999996</v>
      </c>
      <c r="E12" s="24"/>
      <c r="F12" s="24">
        <v>4116.3999999999996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</row>
    <row r="13" spans="1:69" x14ac:dyDescent="0.3">
      <c r="A13" s="22">
        <v>6</v>
      </c>
      <c r="B13" s="23" t="s">
        <v>4</v>
      </c>
      <c r="C13" s="13">
        <v>26750</v>
      </c>
      <c r="D13" s="24">
        <v>2705.1</v>
      </c>
      <c r="E13" s="24"/>
      <c r="F13" s="24">
        <v>2705.1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</row>
    <row r="14" spans="1:69" x14ac:dyDescent="0.3">
      <c r="A14" s="22">
        <v>7</v>
      </c>
      <c r="B14" s="23" t="s">
        <v>5</v>
      </c>
      <c r="C14" s="13">
        <v>93258</v>
      </c>
      <c r="D14" s="24">
        <v>9430.9</v>
      </c>
      <c r="E14" s="24"/>
      <c r="F14" s="24">
        <v>9430.9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</row>
    <row r="15" spans="1:69" x14ac:dyDescent="0.3">
      <c r="A15" s="25">
        <v>8</v>
      </c>
      <c r="B15" s="23" t="s">
        <v>6</v>
      </c>
      <c r="C15" s="13">
        <v>579840</v>
      </c>
      <c r="D15" s="24">
        <v>58637.2</v>
      </c>
      <c r="E15" s="24">
        <v>500</v>
      </c>
      <c r="F15" s="24">
        <v>59137.2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</row>
    <row r="16" spans="1:69" x14ac:dyDescent="0.3">
      <c r="A16" s="22">
        <v>9</v>
      </c>
      <c r="B16" s="23" t="s">
        <v>7</v>
      </c>
      <c r="C16" s="13">
        <v>233235</v>
      </c>
      <c r="D16" s="24">
        <v>23586.3</v>
      </c>
      <c r="E16" s="24"/>
      <c r="F16" s="24">
        <v>23586.3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</row>
    <row r="17" spans="1:69" x14ac:dyDescent="0.3">
      <c r="A17" s="22">
        <v>10</v>
      </c>
      <c r="B17" s="23" t="s">
        <v>40</v>
      </c>
      <c r="C17" s="13">
        <v>51290</v>
      </c>
      <c r="D17" s="24">
        <v>5186.8</v>
      </c>
      <c r="E17" s="24"/>
      <c r="F17" s="24">
        <v>5186.8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</row>
    <row r="18" spans="1:69" x14ac:dyDescent="0.3">
      <c r="A18" s="22">
        <v>11</v>
      </c>
      <c r="B18" s="23" t="s">
        <v>39</v>
      </c>
      <c r="C18" s="13">
        <v>40268</v>
      </c>
      <c r="D18" s="24">
        <v>4072.2</v>
      </c>
      <c r="E18" s="24"/>
      <c r="F18" s="24">
        <v>4072.2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</row>
    <row r="19" spans="1:69" x14ac:dyDescent="0.3">
      <c r="A19" s="22">
        <v>12</v>
      </c>
      <c r="B19" s="23" t="s">
        <v>42</v>
      </c>
      <c r="C19" s="13">
        <v>19356</v>
      </c>
      <c r="D19" s="24">
        <v>1957.4</v>
      </c>
      <c r="E19" s="24"/>
      <c r="F19" s="24">
        <v>1957.4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</row>
    <row r="20" spans="1:69" x14ac:dyDescent="0.3">
      <c r="A20" s="22">
        <v>13</v>
      </c>
      <c r="B20" s="23" t="s">
        <v>41</v>
      </c>
      <c r="C20" s="13">
        <v>7156</v>
      </c>
      <c r="D20" s="24">
        <v>723.7</v>
      </c>
      <c r="E20" s="24"/>
      <c r="F20" s="24">
        <v>723.7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</row>
    <row r="21" spans="1:69" x14ac:dyDescent="0.3">
      <c r="A21" s="22">
        <f t="shared" ref="A21:A49" si="0">A20+1</f>
        <v>14</v>
      </c>
      <c r="B21" s="23" t="s">
        <v>8</v>
      </c>
      <c r="C21" s="13">
        <v>23088</v>
      </c>
      <c r="D21" s="24">
        <v>2334.8000000000002</v>
      </c>
      <c r="E21" s="24"/>
      <c r="F21" s="24">
        <v>2334.8000000000002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</row>
    <row r="22" spans="1:69" x14ac:dyDescent="0.3">
      <c r="A22" s="22">
        <f t="shared" si="0"/>
        <v>15</v>
      </c>
      <c r="B22" s="23" t="s">
        <v>9</v>
      </c>
      <c r="C22" s="13">
        <v>24790</v>
      </c>
      <c r="D22" s="24">
        <v>2506.9</v>
      </c>
      <c r="E22" s="24"/>
      <c r="F22" s="24">
        <v>2506.9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</row>
    <row r="23" spans="1:69" x14ac:dyDescent="0.3">
      <c r="A23" s="22">
        <f t="shared" si="0"/>
        <v>16</v>
      </c>
      <c r="B23" s="23" t="s">
        <v>10</v>
      </c>
      <c r="C23" s="13">
        <v>14028</v>
      </c>
      <c r="D23" s="24">
        <v>1418.6</v>
      </c>
      <c r="E23" s="24"/>
      <c r="F23" s="24">
        <v>1418.6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</row>
    <row r="24" spans="1:69" x14ac:dyDescent="0.3">
      <c r="A24" s="22">
        <f t="shared" si="0"/>
        <v>17</v>
      </c>
      <c r="B24" s="23" t="s">
        <v>11</v>
      </c>
      <c r="C24" s="13">
        <v>17886</v>
      </c>
      <c r="D24" s="24">
        <v>1808.7</v>
      </c>
      <c r="E24" s="24"/>
      <c r="F24" s="24">
        <v>1808.7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</row>
    <row r="25" spans="1:69" x14ac:dyDescent="0.3">
      <c r="A25" s="22">
        <f t="shared" si="0"/>
        <v>18</v>
      </c>
      <c r="B25" s="23" t="s">
        <v>12</v>
      </c>
      <c r="C25" s="13">
        <v>15706</v>
      </c>
      <c r="D25" s="24">
        <v>1588.3</v>
      </c>
      <c r="E25" s="24"/>
      <c r="F25" s="24">
        <v>1588.3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</row>
    <row r="26" spans="1:69" x14ac:dyDescent="0.3">
      <c r="A26" s="22">
        <f t="shared" si="0"/>
        <v>19</v>
      </c>
      <c r="B26" s="23" t="s">
        <v>13</v>
      </c>
      <c r="C26" s="13">
        <v>17706</v>
      </c>
      <c r="D26" s="24">
        <v>1790.5</v>
      </c>
      <c r="E26" s="24"/>
      <c r="F26" s="24">
        <v>1790.5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</row>
    <row r="27" spans="1:69" x14ac:dyDescent="0.3">
      <c r="A27" s="22">
        <f t="shared" si="0"/>
        <v>20</v>
      </c>
      <c r="B27" s="23" t="s">
        <v>14</v>
      </c>
      <c r="C27" s="13">
        <v>30135</v>
      </c>
      <c r="D27" s="37">
        <v>3047.5</v>
      </c>
      <c r="E27" s="24"/>
      <c r="F27" s="24">
        <v>3047.5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</row>
    <row r="28" spans="1:69" x14ac:dyDescent="0.3">
      <c r="A28" s="22">
        <f t="shared" si="0"/>
        <v>21</v>
      </c>
      <c r="B28" s="23" t="s">
        <v>15</v>
      </c>
      <c r="C28" s="13">
        <v>11624</v>
      </c>
      <c r="D28" s="24">
        <v>1175.5</v>
      </c>
      <c r="E28" s="24"/>
      <c r="F28" s="24">
        <v>1175.5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</row>
    <row r="29" spans="1:69" x14ac:dyDescent="0.3">
      <c r="A29" s="22">
        <f t="shared" si="0"/>
        <v>22</v>
      </c>
      <c r="B29" s="23" t="s">
        <v>16</v>
      </c>
      <c r="C29" s="13">
        <v>14599</v>
      </c>
      <c r="D29" s="24">
        <v>1476.3</v>
      </c>
      <c r="E29" s="24"/>
      <c r="F29" s="24">
        <v>1476.3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</row>
    <row r="30" spans="1:69" x14ac:dyDescent="0.3">
      <c r="A30" s="22">
        <f t="shared" si="0"/>
        <v>23</v>
      </c>
      <c r="B30" s="23" t="s">
        <v>17</v>
      </c>
      <c r="C30" s="13">
        <v>23889</v>
      </c>
      <c r="D30" s="24">
        <v>2415.8000000000002</v>
      </c>
      <c r="E30" s="24"/>
      <c r="F30" s="24">
        <v>2415.8000000000002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</row>
    <row r="31" spans="1:69" x14ac:dyDescent="0.3">
      <c r="A31" s="22">
        <f t="shared" si="0"/>
        <v>24</v>
      </c>
      <c r="B31" s="23" t="s">
        <v>18</v>
      </c>
      <c r="C31" s="13">
        <v>15638</v>
      </c>
      <c r="D31" s="24">
        <v>1581.4</v>
      </c>
      <c r="E31" s="24"/>
      <c r="F31" s="24">
        <v>1581.4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</row>
    <row r="32" spans="1:69" x14ac:dyDescent="0.3">
      <c r="A32" s="22">
        <f t="shared" si="0"/>
        <v>25</v>
      </c>
      <c r="B32" s="23" t="s">
        <v>19</v>
      </c>
      <c r="C32" s="13">
        <v>19088</v>
      </c>
      <c r="D32" s="24">
        <v>1930.3</v>
      </c>
      <c r="E32" s="24"/>
      <c r="F32" s="24">
        <v>1930.3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</row>
    <row r="33" spans="1:69" x14ac:dyDescent="0.3">
      <c r="A33" s="22">
        <f t="shared" si="0"/>
        <v>26</v>
      </c>
      <c r="B33" s="23" t="s">
        <v>20</v>
      </c>
      <c r="C33" s="13">
        <v>15777</v>
      </c>
      <c r="D33" s="24">
        <v>1595.5</v>
      </c>
      <c r="E33" s="24"/>
      <c r="F33" s="24">
        <v>1595.5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</row>
    <row r="34" spans="1:69" x14ac:dyDescent="0.3">
      <c r="A34" s="22">
        <f t="shared" si="0"/>
        <v>27</v>
      </c>
      <c r="B34" s="23" t="s">
        <v>21</v>
      </c>
      <c r="C34" s="13">
        <v>10865</v>
      </c>
      <c r="D34" s="24">
        <v>1098.7</v>
      </c>
      <c r="E34" s="24"/>
      <c r="F34" s="24">
        <v>1098.7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</row>
    <row r="35" spans="1:69" x14ac:dyDescent="0.3">
      <c r="A35" s="22">
        <f t="shared" si="0"/>
        <v>28</v>
      </c>
      <c r="B35" s="23" t="s">
        <v>22</v>
      </c>
      <c r="C35" s="13">
        <v>27146</v>
      </c>
      <c r="D35" s="24">
        <v>2745.2</v>
      </c>
      <c r="E35" s="24"/>
      <c r="F35" s="24">
        <v>2745.2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</row>
    <row r="36" spans="1:69" x14ac:dyDescent="0.3">
      <c r="A36" s="22">
        <f t="shared" si="0"/>
        <v>29</v>
      </c>
      <c r="B36" s="23" t="s">
        <v>23</v>
      </c>
      <c r="C36" s="13">
        <v>34533</v>
      </c>
      <c r="D36" s="24">
        <v>3492.2</v>
      </c>
      <c r="E36" s="24"/>
      <c r="F36" s="24">
        <v>3492.2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</row>
    <row r="37" spans="1:69" x14ac:dyDescent="0.3">
      <c r="A37" s="22">
        <f t="shared" si="0"/>
        <v>30</v>
      </c>
      <c r="B37" s="23" t="s">
        <v>24</v>
      </c>
      <c r="C37" s="13">
        <v>18762</v>
      </c>
      <c r="D37" s="24">
        <v>1897.3</v>
      </c>
      <c r="E37" s="24"/>
      <c r="F37" s="24">
        <v>1897.3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</row>
    <row r="38" spans="1:69" x14ac:dyDescent="0.3">
      <c r="A38" s="22">
        <f t="shared" si="0"/>
        <v>31</v>
      </c>
      <c r="B38" s="23" t="s">
        <v>25</v>
      </c>
      <c r="C38" s="13">
        <v>98730</v>
      </c>
      <c r="D38" s="24">
        <v>9984.2000000000007</v>
      </c>
      <c r="E38" s="24"/>
      <c r="F38" s="24">
        <v>9984.2000000000007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</row>
    <row r="39" spans="1:69" x14ac:dyDescent="0.3">
      <c r="A39" s="22">
        <f t="shared" si="0"/>
        <v>32</v>
      </c>
      <c r="B39" s="23" t="s">
        <v>26</v>
      </c>
      <c r="C39" s="13">
        <v>23997</v>
      </c>
      <c r="D39" s="24">
        <v>2426.6999999999998</v>
      </c>
      <c r="E39" s="24"/>
      <c r="F39" s="24">
        <v>2426.6999999999998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</row>
    <row r="40" spans="1:69" x14ac:dyDescent="0.3">
      <c r="A40" s="22">
        <f t="shared" si="0"/>
        <v>33</v>
      </c>
      <c r="B40" s="23" t="s">
        <v>27</v>
      </c>
      <c r="C40" s="13">
        <v>26316</v>
      </c>
      <c r="D40" s="24">
        <v>2661.2</v>
      </c>
      <c r="E40" s="24"/>
      <c r="F40" s="24">
        <v>2661.2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</row>
    <row r="41" spans="1:69" x14ac:dyDescent="0.3">
      <c r="A41" s="22">
        <f t="shared" si="0"/>
        <v>34</v>
      </c>
      <c r="B41" s="23" t="s">
        <v>28</v>
      </c>
      <c r="C41" s="13">
        <v>13825</v>
      </c>
      <c r="D41" s="24">
        <v>1398.1</v>
      </c>
      <c r="E41" s="24"/>
      <c r="F41" s="24">
        <v>1398.1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</row>
    <row r="42" spans="1:69" x14ac:dyDescent="0.3">
      <c r="A42" s="22">
        <f t="shared" si="0"/>
        <v>35</v>
      </c>
      <c r="B42" s="23" t="s">
        <v>29</v>
      </c>
      <c r="C42" s="13">
        <v>28430</v>
      </c>
      <c r="D42" s="24">
        <v>2875</v>
      </c>
      <c r="E42" s="24"/>
      <c r="F42" s="24">
        <v>2875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</row>
    <row r="43" spans="1:69" x14ac:dyDescent="0.3">
      <c r="A43" s="22">
        <f t="shared" si="0"/>
        <v>36</v>
      </c>
      <c r="B43" s="23" t="s">
        <v>30</v>
      </c>
      <c r="C43" s="13">
        <v>39106</v>
      </c>
      <c r="D43" s="24">
        <v>3954.7</v>
      </c>
      <c r="E43" s="24"/>
      <c r="F43" s="24">
        <v>3954.7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</row>
    <row r="44" spans="1:69" x14ac:dyDescent="0.3">
      <c r="A44" s="22">
        <f t="shared" si="0"/>
        <v>37</v>
      </c>
      <c r="B44" s="23" t="s">
        <v>31</v>
      </c>
      <c r="C44" s="13">
        <v>12006</v>
      </c>
      <c r="D44" s="24">
        <v>1214.0999999999999</v>
      </c>
      <c r="E44" s="24"/>
      <c r="F44" s="24">
        <v>1214.0999999999999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</row>
    <row r="45" spans="1:69" x14ac:dyDescent="0.3">
      <c r="A45" s="22">
        <f t="shared" si="0"/>
        <v>38</v>
      </c>
      <c r="B45" s="23" t="s">
        <v>32</v>
      </c>
      <c r="C45" s="13">
        <v>12470</v>
      </c>
      <c r="D45" s="37">
        <v>1261.0999999999999</v>
      </c>
      <c r="E45" s="24"/>
      <c r="F45" s="24">
        <v>1261.0999999999999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</row>
    <row r="46" spans="1:69" x14ac:dyDescent="0.3">
      <c r="A46" s="22">
        <f t="shared" si="0"/>
        <v>39</v>
      </c>
      <c r="B46" s="23" t="s">
        <v>33</v>
      </c>
      <c r="C46" s="13">
        <v>23835</v>
      </c>
      <c r="D46" s="24">
        <v>2410.4</v>
      </c>
      <c r="E46" s="24"/>
      <c r="F46" s="24">
        <v>2410.4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</row>
    <row r="47" spans="1:69" x14ac:dyDescent="0.3">
      <c r="A47" s="22">
        <f t="shared" si="0"/>
        <v>40</v>
      </c>
      <c r="B47" s="23" t="s">
        <v>34</v>
      </c>
      <c r="C47" s="13">
        <v>31591</v>
      </c>
      <c r="D47" s="24">
        <v>3194.7</v>
      </c>
      <c r="E47" s="24"/>
      <c r="F47" s="24">
        <v>3194.7</v>
      </c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</row>
    <row r="48" spans="1:69" x14ac:dyDescent="0.3">
      <c r="A48" s="22">
        <f t="shared" si="0"/>
        <v>41</v>
      </c>
      <c r="B48" s="23" t="s">
        <v>35</v>
      </c>
      <c r="C48" s="13">
        <v>17828</v>
      </c>
      <c r="D48" s="24">
        <v>1802.9</v>
      </c>
      <c r="E48" s="24"/>
      <c r="F48" s="24">
        <v>1802.9</v>
      </c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</row>
    <row r="49" spans="1:69" x14ac:dyDescent="0.3">
      <c r="A49" s="22">
        <f t="shared" si="0"/>
        <v>42</v>
      </c>
      <c r="B49" s="23" t="s">
        <v>36</v>
      </c>
      <c r="C49" s="13">
        <v>16353</v>
      </c>
      <c r="D49" s="24">
        <v>1653.7</v>
      </c>
      <c r="E49" s="24"/>
      <c r="F49" s="24">
        <v>1653.7</v>
      </c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</row>
    <row r="50" spans="1:69" x14ac:dyDescent="0.3">
      <c r="A50" s="22"/>
      <c r="B50" s="23" t="s">
        <v>52</v>
      </c>
      <c r="C50" s="13"/>
      <c r="D50" s="24"/>
      <c r="E50" s="24"/>
      <c r="F50" s="24">
        <v>116000</v>
      </c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</row>
    <row r="51" spans="1:69" s="34" customFormat="1" x14ac:dyDescent="0.3">
      <c r="A51" s="26"/>
      <c r="B51" s="27" t="s">
        <v>48</v>
      </c>
      <c r="C51" s="13">
        <v>1977720</v>
      </c>
      <c r="D51" s="13">
        <v>200000.00000000003</v>
      </c>
      <c r="E51" s="24">
        <v>500</v>
      </c>
      <c r="F51" s="24">
        <v>316500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</row>
    <row r="52" spans="1:69" x14ac:dyDescent="0.3">
      <c r="C52" s="35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</row>
    <row r="53" spans="1:69" x14ac:dyDescent="0.3">
      <c r="C53" s="36"/>
    </row>
    <row r="54" spans="1:69" x14ac:dyDescent="0.3">
      <c r="D54" s="31"/>
    </row>
  </sheetData>
  <mergeCells count="7">
    <mergeCell ref="A1:F1"/>
    <mergeCell ref="A3:A7"/>
    <mergeCell ref="B3:B7"/>
    <mergeCell ref="C3:C7"/>
    <mergeCell ref="D3:D7"/>
    <mergeCell ref="E3:E7"/>
    <mergeCell ref="F3:F7"/>
  </mergeCells>
  <pageMargins left="0.70866141732283472" right="0.70866141732283472" top="0.15748031496062992" bottom="0.15748031496062992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2019-2020 гг для расчета</vt:lpstr>
      <vt:lpstr>Заголовок</vt:lpstr>
      <vt:lpstr>Расчет</vt:lpstr>
      <vt:lpstr>'2019-2020 гг для расчета'!Заголовки_для_печати</vt:lpstr>
      <vt:lpstr>'2019-2020 гг для расчета'!Область_печати</vt:lpstr>
      <vt:lpstr>Расчет!Область_печати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Минфин области</cp:lastModifiedBy>
  <cp:lastPrinted>2018-10-30T10:43:15Z</cp:lastPrinted>
  <dcterms:created xsi:type="dcterms:W3CDTF">2015-06-29T04:50:30Z</dcterms:created>
  <dcterms:modified xsi:type="dcterms:W3CDTF">2018-10-30T18:41:17Z</dcterms:modified>
</cp:coreProperties>
</file>